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02_Starthilfe\Ka\Homepage\Nachfolge\"/>
    </mc:Choice>
  </mc:AlternateContent>
  <xr:revisionPtr revIDLastSave="0" documentId="13_ncr:1_{975232C7-F2E5-4464-8B32-78F7FFB05FC8}" xr6:coauthVersionLast="47" xr6:coauthVersionMax="47" xr10:uidLastSave="{00000000-0000-0000-0000-000000000000}"/>
  <bookViews>
    <workbookView xWindow="-28920" yWindow="-120" windowWidth="29040" windowHeight="15840" tabRatio="595" activeTab="2" xr2:uid="{00000000-000D-0000-FFFF-FFFF00000000}"/>
  </bookViews>
  <sheets>
    <sheet name="Substanzwertmethode" sheetId="11" r:id="rId1"/>
    <sheet name="überschläg. Ertragswertberech." sheetId="15" r:id="rId2"/>
    <sheet name="Multiplikatorenmethode" sheetId="16" r:id="rId3"/>
  </sheets>
  <definedNames>
    <definedName name="_ftn1" localSheetId="2">Multiplikatorenmethode!$B$20</definedName>
    <definedName name="_ftnref1" localSheetId="2">Multiplikatorenmethode!#REF!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1" l="1"/>
  <c r="D7" i="16"/>
  <c r="H8" i="15"/>
  <c r="H12" i="15" s="1"/>
  <c r="G8" i="15"/>
  <c r="G12" i="15" s="1"/>
  <c r="F8" i="15"/>
  <c r="F12" i="15" s="1"/>
  <c r="D13" i="16" l="1"/>
  <c r="D21" i="16"/>
  <c r="B25" i="16"/>
  <c r="D9" i="11"/>
  <c r="D11" i="11" s="1"/>
  <c r="E9" i="11"/>
  <c r="E12" i="11" s="1"/>
  <c r="C10" i="11"/>
  <c r="A6" i="15"/>
  <c r="C8" i="15"/>
  <c r="C12" i="15" s="1"/>
  <c r="D8" i="15"/>
  <c r="D12" i="15" s="1"/>
  <c r="E8" i="15"/>
  <c r="E12" i="15" s="1"/>
  <c r="A11" i="15"/>
  <c r="C21" i="15"/>
  <c r="C24" i="15" s="1"/>
  <c r="B28" i="15"/>
  <c r="D22" i="16" l="1"/>
  <c r="D23" i="16" s="1"/>
  <c r="D14" i="16"/>
  <c r="D15" i="16" s="1"/>
  <c r="E14" i="15"/>
  <c r="C23" i="15" s="1"/>
  <c r="E23" i="15" s="1"/>
</calcChain>
</file>

<file path=xl/sharedStrings.xml><?xml version="1.0" encoding="utf-8"?>
<sst xmlns="http://schemas.openxmlformats.org/spreadsheetml/2006/main" count="87" uniqueCount="58">
  <si>
    <t>Jahresüberschuss</t>
  </si>
  <si>
    <t>aktueller Buchwert</t>
  </si>
  <si>
    <t xml:space="preserve">erzielbare Einzelver-äußerungspreise </t>
  </si>
  <si>
    <t>in €</t>
  </si>
  <si>
    <t>Ladeneinrichtung</t>
  </si>
  <si>
    <t>Kleintransporter</t>
  </si>
  <si>
    <t>Waren</t>
  </si>
  <si>
    <t>Forderungen</t>
  </si>
  <si>
    <t>-</t>
  </si>
  <si>
    <t>Buchvermögen</t>
  </si>
  <si>
    <t>Teilreproduktionswert</t>
  </si>
  <si>
    <t>Zerschlagungswert</t>
  </si>
  <si>
    <t xml:space="preserve">Bankschulden </t>
  </si>
  <si>
    <t>Jahr</t>
  </si>
  <si>
    <t>€</t>
  </si>
  <si>
    <t>./.</t>
  </si>
  <si>
    <t>+</t>
  </si>
  <si>
    <t>=</t>
  </si>
  <si>
    <t>Kalkulatorischer Unternehmerlohn</t>
  </si>
  <si>
    <t>Summe</t>
  </si>
  <si>
    <t>Steueraufwand</t>
  </si>
  <si>
    <t>Wirtschaftsgüter und Schulden, die übernommen werden</t>
  </si>
  <si>
    <t>ursprüngliche Anschaffungs-kosten</t>
  </si>
  <si>
    <t>Wiederbeschaf-fungskosten</t>
  </si>
  <si>
    <t>übernommene Schulden</t>
  </si>
  <si>
    <t>außerordentliche Erträge (z.B. Verkauf eines ausgedienten Lieferwagens und anderer Wirtschaftsgüter)</t>
  </si>
  <si>
    <t>Gewinne vor Steuern und Zinsen (EBIT)</t>
  </si>
  <si>
    <t>Zinsaufwand (+), Zinserträge (-)</t>
  </si>
  <si>
    <t>außerordentliche Aufwendungen           (z.B. Reparaturen aufgrund eines Wasserschadens, Sonderabschreibungen)</t>
  </si>
  <si>
    <t xml:space="preserve">1. Bereinigung der Gewinne: </t>
  </si>
  <si>
    <t>2. Ermittlung des durchschnittlichen Gewinns :</t>
  </si>
  <si>
    <t>3. Ermittlung des Kapitalisierungszinses:</t>
  </si>
  <si>
    <t>Zinssatz langfristiger Bundesanleihen</t>
  </si>
  <si>
    <t xml:space="preserve">Zuschlag für allgemeines Marktrisiko (beinhaltet die Risiken, von denen alle Unternehmen betroffen sind) </t>
  </si>
  <si>
    <t>Korrigierte Gewinne</t>
  </si>
  <si>
    <t>Zuschlag für unternehmensspezifische Risiken (z.B. hinsichtlich Branche, Standort, Insolvenz)</t>
  </si>
  <si>
    <t>4. Ermittlung des Ertragswertes</t>
  </si>
  <si>
    <t>Gesellschafterdarlehen</t>
  </si>
  <si>
    <t>Guthaben auf Festgeldkonto</t>
  </si>
  <si>
    <t>Nettofinanzverschuldung</t>
  </si>
  <si>
    <t>Ermittlung des Unternehmenswertes anhand Gewinnmultiplikator:</t>
  </si>
  <si>
    <t>Ermittlung des Unternehmenswertes anhand Umsatzmultiplikator:</t>
  </si>
  <si>
    <t>Ergebnis vor Zinsen und Steuern (EBIT)</t>
  </si>
  <si>
    <t>x</t>
  </si>
  <si>
    <t>Gewinnmultiplikator (für die Branche Elektronik)</t>
  </si>
  <si>
    <t>Unternehmenswert mit Übernahme der Nettofinanzverschuldung</t>
  </si>
  <si>
    <t>Umsatzerlöse</t>
  </si>
  <si>
    <t>Umsatzmultiplikator (für die Branche Elektronik)</t>
  </si>
  <si>
    <t>Unternehmenswert ohne Übernahme der Nettofinanzverschuldung</t>
  </si>
  <si>
    <t>Ermittlung der Nettofinanzverschuldung*</t>
  </si>
  <si>
    <t>*Die Nettofinanzverschuldung errechnet sich aus der Summe der zinstragenden Verbindlichkeiten abzüglich der überschüssigen Barreserven. Verbindlichkeiten aus Lieferungen und Leistungen werden nicht eingerechnet, da sie zum laufenden Geschäftsbetrieb gehören und in der Regel nicht zinstragend sind. Die überschüssigen Barreserven bestehen aus Bargeld, Sichteinlagen und kurzfristigen Geldanlagen, die nicht aus reinen Liquiditätsgesichtspunkten zur Aufrechterhaltung der Geschäftstätigkeit erforderlich sind. Stichtag ist immer der Tag der Unternehmensbewertung (Quelle: www.finance-magazin.de).</t>
  </si>
  <si>
    <t xml:space="preserve">Jahr 0 </t>
  </si>
  <si>
    <t>Jahr 1</t>
  </si>
  <si>
    <t>Jahr 2</t>
  </si>
  <si>
    <t>Jahr -1</t>
  </si>
  <si>
    <t>Jahr -2</t>
  </si>
  <si>
    <t>Jahr -3</t>
  </si>
  <si>
    <t>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</si>
</sst>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0.0%"/>
    <numFmt numFmtId="166" formatCode="_-* #,##0\ &quot;€&quot;_-;\-* #,##0\ &quot;€&quot;_-;_-* &quot;-&quot;??\ &quot;€&quot;_-;_-@_-"/>
  </numFmts>
  <fonts count="9" x14ac:knownFonts="1">
    <font>
      <sz val="10"/>
      <name val="Times New Roman"/>
    </font>
    <font>
      <sz val="10"/>
      <name val="Times New Roman"/>
      <family val="1"/>
    </font>
    <font>
      <sz val="10"/>
      <name val="Arial"/>
      <family val="2"/>
    </font>
    <font>
      <sz val="9"/>
      <name val="Univers"/>
      <family val="2"/>
    </font>
    <font>
      <b/>
      <sz val="11"/>
      <name val="Univers"/>
      <family val="2"/>
    </font>
    <font>
      <sz val="11"/>
      <name val="Univers"/>
      <family val="2"/>
    </font>
    <font>
      <sz val="10"/>
      <name val="Times New Roman"/>
      <family val="1"/>
    </font>
    <font>
      <b/>
      <u/>
      <sz val="11"/>
      <name val="Univers"/>
      <family val="2"/>
    </font>
    <font>
      <u/>
      <sz val="11"/>
      <name val="Univers"/>
      <family val="2"/>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4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xf numFmtId="0" fontId="2" fillId="0" borderId="0"/>
    <xf numFmtId="44" fontId="6" fillId="0" borderId="0" applyFont="0" applyFill="0" applyBorder="0" applyAlignment="0" applyProtection="0"/>
  </cellStyleXfs>
  <cellXfs count="123">
    <xf numFmtId="0" fontId="0" fillId="0" borderId="0" xfId="0"/>
    <xf numFmtId="0" fontId="4" fillId="0" borderId="2" xfId="2" applyFont="1" applyBorder="1" applyAlignment="1">
      <alignment horizontal="left" vertical="top" wrapText="1"/>
    </xf>
    <xf numFmtId="0" fontId="4" fillId="0" borderId="2"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5" fillId="0" borderId="5" xfId="2" applyFont="1" applyBorder="1" applyAlignment="1">
      <alignment vertical="top" wrapText="1"/>
    </xf>
    <xf numFmtId="3" fontId="5" fillId="2" borderId="6" xfId="2" applyNumberFormat="1" applyFont="1" applyFill="1" applyBorder="1" applyAlignment="1">
      <alignment horizontal="center" vertical="top" wrapText="1"/>
    </xf>
    <xf numFmtId="3" fontId="5" fillId="2" borderId="0" xfId="2" applyNumberFormat="1" applyFont="1" applyFill="1" applyAlignment="1">
      <alignment horizontal="center" vertical="top" wrapText="1"/>
    </xf>
    <xf numFmtId="3" fontId="5" fillId="2" borderId="1" xfId="2" applyNumberFormat="1" applyFont="1" applyFill="1" applyBorder="1" applyAlignment="1">
      <alignment horizontal="center" vertical="top" wrapText="1"/>
    </xf>
    <xf numFmtId="3" fontId="5" fillId="0" borderId="6" xfId="2" applyNumberFormat="1" applyFont="1" applyBorder="1" applyAlignment="1">
      <alignment horizontal="center" vertical="top" wrapText="1"/>
    </xf>
    <xf numFmtId="3" fontId="5" fillId="0" borderId="0" xfId="2" applyNumberFormat="1" applyFont="1" applyAlignment="1">
      <alignment horizontal="center" vertical="top" wrapText="1"/>
    </xf>
    <xf numFmtId="3" fontId="5" fillId="0" borderId="1" xfId="2" applyNumberFormat="1" applyFont="1" applyBorder="1" applyAlignment="1">
      <alignment horizontal="center" vertical="top" wrapText="1"/>
    </xf>
    <xf numFmtId="0" fontId="4" fillId="0" borderId="5" xfId="2" applyFont="1" applyBorder="1" applyAlignment="1">
      <alignment vertical="top" wrapText="1"/>
    </xf>
    <xf numFmtId="3" fontId="4" fillId="0" borderId="6" xfId="2" applyNumberFormat="1" applyFont="1" applyBorder="1" applyAlignment="1">
      <alignment horizontal="center" vertical="top" wrapText="1"/>
    </xf>
    <xf numFmtId="0" fontId="4" fillId="0" borderId="7" xfId="2" applyFont="1" applyBorder="1" applyAlignment="1">
      <alignment vertical="top" wrapText="1"/>
    </xf>
    <xf numFmtId="3" fontId="5" fillId="0" borderId="15" xfId="2" applyNumberFormat="1" applyFont="1" applyBorder="1" applyAlignment="1">
      <alignment horizontal="center" vertical="top" wrapText="1"/>
    </xf>
    <xf numFmtId="3" fontId="5" fillId="0" borderId="16" xfId="2" applyNumberFormat="1" applyFont="1" applyBorder="1" applyAlignment="1">
      <alignment horizontal="center" vertical="top" wrapText="1"/>
    </xf>
    <xf numFmtId="3" fontId="4" fillId="0" borderId="8" xfId="2" applyNumberFormat="1" applyFont="1" applyBorder="1" applyAlignment="1">
      <alignment horizontal="center" vertical="top" wrapText="1"/>
    </xf>
    <xf numFmtId="0" fontId="5" fillId="0" borderId="3" xfId="2" applyFont="1" applyBorder="1" applyAlignment="1">
      <alignment vertical="top" wrapText="1"/>
    </xf>
    <xf numFmtId="3" fontId="5" fillId="0" borderId="4" xfId="2" applyNumberFormat="1" applyFont="1" applyBorder="1" applyAlignment="1">
      <alignment horizontal="center" vertical="top" wrapText="1"/>
    </xf>
    <xf numFmtId="3" fontId="5" fillId="0" borderId="24" xfId="2" applyNumberFormat="1" applyFont="1" applyBorder="1" applyAlignment="1">
      <alignment horizontal="center" vertical="top" wrapText="1"/>
    </xf>
    <xf numFmtId="3" fontId="5" fillId="2" borderId="4" xfId="2" applyNumberFormat="1" applyFont="1" applyFill="1" applyBorder="1" applyAlignment="1">
      <alignment horizontal="center" vertical="top" wrapText="1"/>
    </xf>
    <xf numFmtId="3" fontId="5" fillId="2" borderId="32" xfId="2" applyNumberFormat="1" applyFont="1" applyFill="1" applyBorder="1" applyAlignment="1">
      <alignment horizontal="center" vertical="top" wrapText="1"/>
    </xf>
    <xf numFmtId="3" fontId="5" fillId="2" borderId="24" xfId="2" applyNumberFormat="1" applyFont="1" applyFill="1" applyBorder="1" applyAlignment="1">
      <alignment horizontal="center" vertical="top" wrapText="1"/>
    </xf>
    <xf numFmtId="0" fontId="4" fillId="0" borderId="3" xfId="2" applyFont="1" applyBorder="1" applyAlignment="1">
      <alignment vertical="top" wrapText="1"/>
    </xf>
    <xf numFmtId="3" fontId="4" fillId="0" borderId="32" xfId="2" applyNumberFormat="1" applyFont="1" applyBorder="1" applyAlignment="1">
      <alignment horizontal="center" vertical="top" wrapText="1"/>
    </xf>
    <xf numFmtId="0" fontId="4" fillId="0" borderId="14" xfId="0" applyFont="1" applyBorder="1" applyAlignment="1">
      <alignment horizontal="right" vertical="top" wrapText="1"/>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4" fillId="0" borderId="12" xfId="0" applyFont="1" applyBorder="1" applyAlignment="1">
      <alignment horizontal="right" vertical="top" wrapText="1"/>
    </xf>
    <xf numFmtId="0" fontId="5" fillId="0" borderId="13" xfId="0" applyFont="1" applyBorder="1" applyAlignment="1">
      <alignment horizontal="right" vertical="top" wrapText="1"/>
    </xf>
    <xf numFmtId="0" fontId="5" fillId="0" borderId="19" xfId="0" applyFont="1" applyBorder="1" applyAlignment="1">
      <alignment horizontal="center" vertical="top" wrapText="1"/>
    </xf>
    <xf numFmtId="0" fontId="5" fillId="0" borderId="20" xfId="0" applyFont="1" applyBorder="1" applyAlignment="1">
      <alignment horizontal="center" vertical="top" wrapText="1"/>
    </xf>
    <xf numFmtId="0" fontId="5" fillId="0" borderId="10" xfId="0" applyFont="1" applyBorder="1" applyAlignment="1">
      <alignment vertical="top" wrapText="1"/>
    </xf>
    <xf numFmtId="0" fontId="4" fillId="0" borderId="22" xfId="0" applyFont="1" applyBorder="1" applyAlignment="1">
      <alignment vertical="top" wrapText="1"/>
    </xf>
    <xf numFmtId="0" fontId="4" fillId="0" borderId="26"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5" fillId="0" borderId="0" xfId="0" applyFont="1"/>
    <xf numFmtId="0" fontId="4" fillId="0" borderId="0" xfId="0" applyFont="1"/>
    <xf numFmtId="10" fontId="5" fillId="0" borderId="0" xfId="0" applyNumberFormat="1" applyFont="1" applyAlignment="1">
      <alignment horizontal="left" indent="3"/>
    </xf>
    <xf numFmtId="0" fontId="4" fillId="0" borderId="9" xfId="0" applyFont="1" applyBorder="1" applyAlignment="1">
      <alignment horizontal="left" vertical="top" wrapText="1"/>
    </xf>
    <xf numFmtId="0" fontId="4" fillId="0" borderId="38" xfId="0" applyFont="1" applyBorder="1" applyAlignment="1">
      <alignment horizontal="center" vertical="top" wrapText="1"/>
    </xf>
    <xf numFmtId="0" fontId="5" fillId="0" borderId="31" xfId="0" applyFont="1" applyBorder="1" applyAlignment="1">
      <alignment horizontal="center" vertical="top" wrapText="1"/>
    </xf>
    <xf numFmtId="0" fontId="5" fillId="0" borderId="0" xfId="2" applyFont="1"/>
    <xf numFmtId="3" fontId="5" fillId="0" borderId="0" xfId="0" applyNumberFormat="1" applyFont="1"/>
    <xf numFmtId="3" fontId="5" fillId="0" borderId="0" xfId="2" applyNumberFormat="1" applyFont="1"/>
    <xf numFmtId="0" fontId="4" fillId="0" borderId="0" xfId="2" applyFont="1"/>
    <xf numFmtId="0" fontId="5" fillId="2" borderId="0" xfId="2" applyFont="1" applyFill="1"/>
    <xf numFmtId="0" fontId="5" fillId="0" borderId="32" xfId="2" applyFont="1" applyBorder="1"/>
    <xf numFmtId="0" fontId="5" fillId="0" borderId="0" xfId="2" applyFont="1" applyAlignment="1">
      <alignment horizontal="center"/>
    </xf>
    <xf numFmtId="3" fontId="5" fillId="2" borderId="1" xfId="0" applyNumberFormat="1" applyFont="1" applyFill="1" applyBorder="1" applyAlignment="1">
      <alignment horizontal="right" vertical="top" wrapText="1"/>
    </xf>
    <xf numFmtId="3" fontId="5" fillId="2" borderId="6" xfId="0" applyNumberFormat="1" applyFont="1" applyFill="1" applyBorder="1" applyAlignment="1">
      <alignment horizontal="right" vertical="top" wrapText="1"/>
    </xf>
    <xf numFmtId="3" fontId="5" fillId="2" borderId="21" xfId="0" applyNumberFormat="1" applyFont="1" applyFill="1" applyBorder="1" applyAlignment="1">
      <alignment horizontal="right" vertical="top" wrapText="1"/>
    </xf>
    <xf numFmtId="3" fontId="5" fillId="2" borderId="24" xfId="0" applyNumberFormat="1" applyFont="1" applyFill="1" applyBorder="1" applyAlignment="1">
      <alignment horizontal="right" vertical="top" wrapText="1"/>
    </xf>
    <xf numFmtId="3" fontId="5" fillId="2" borderId="4" xfId="0" applyNumberFormat="1" applyFont="1" applyFill="1" applyBorder="1" applyAlignment="1">
      <alignment horizontal="right" vertical="top" wrapText="1"/>
    </xf>
    <xf numFmtId="3" fontId="5" fillId="2" borderId="25" xfId="0" applyNumberFormat="1" applyFont="1" applyFill="1" applyBorder="1" applyAlignment="1">
      <alignment horizontal="right" vertical="top" wrapText="1"/>
    </xf>
    <xf numFmtId="3" fontId="5" fillId="2" borderId="28" xfId="0" applyNumberFormat="1" applyFont="1" applyFill="1" applyBorder="1" applyAlignment="1">
      <alignment horizontal="right" vertical="top" wrapText="1"/>
    </xf>
    <xf numFmtId="3" fontId="5" fillId="2" borderId="30" xfId="0" applyNumberFormat="1" applyFont="1" applyFill="1" applyBorder="1" applyAlignment="1">
      <alignment horizontal="right" vertical="top" wrapText="1"/>
    </xf>
    <xf numFmtId="3" fontId="5" fillId="2" borderId="29" xfId="0" applyNumberFormat="1" applyFont="1" applyFill="1" applyBorder="1" applyAlignment="1">
      <alignment horizontal="right" vertical="top" wrapText="1"/>
    </xf>
    <xf numFmtId="3" fontId="4" fillId="0" borderId="19" xfId="0" applyNumberFormat="1" applyFont="1" applyBorder="1" applyAlignment="1">
      <alignment horizontal="right" vertical="top" wrapText="1"/>
    </xf>
    <xf numFmtId="0" fontId="4" fillId="0" borderId="33" xfId="0" applyFont="1" applyBorder="1" applyAlignment="1">
      <alignment vertical="top" wrapText="1"/>
    </xf>
    <xf numFmtId="3" fontId="5" fillId="2" borderId="34" xfId="0" applyNumberFormat="1" applyFont="1" applyFill="1" applyBorder="1" applyAlignment="1">
      <alignment horizontal="right" vertical="top" wrapText="1"/>
    </xf>
    <xf numFmtId="3" fontId="5" fillId="2" borderId="2" xfId="0" applyNumberFormat="1" applyFont="1" applyFill="1" applyBorder="1" applyAlignment="1">
      <alignment horizontal="right" vertical="top" wrapText="1"/>
    </xf>
    <xf numFmtId="3" fontId="5" fillId="2" borderId="35" xfId="0" applyNumberFormat="1" applyFont="1" applyFill="1" applyBorder="1" applyAlignment="1">
      <alignment horizontal="right" vertical="top" wrapText="1"/>
    </xf>
    <xf numFmtId="0" fontId="4" fillId="0" borderId="10" xfId="0" applyFont="1" applyBorder="1" applyAlignment="1">
      <alignment vertical="top" wrapText="1"/>
    </xf>
    <xf numFmtId="3" fontId="5" fillId="2" borderId="39" xfId="0" applyNumberFormat="1" applyFont="1" applyFill="1" applyBorder="1" applyAlignment="1">
      <alignment horizontal="righ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3" fontId="5" fillId="0" borderId="42" xfId="0" applyNumberFormat="1" applyFont="1" applyBorder="1" applyAlignment="1">
      <alignment horizontal="right" vertical="top" wrapText="1"/>
    </xf>
    <xf numFmtId="3" fontId="5" fillId="0" borderId="37" xfId="0" applyNumberFormat="1" applyFont="1" applyBorder="1" applyAlignment="1">
      <alignment horizontal="right" vertical="top" wrapText="1"/>
    </xf>
    <xf numFmtId="3" fontId="5" fillId="0" borderId="43" xfId="0" applyNumberFormat="1" applyFont="1" applyBorder="1" applyAlignment="1">
      <alignment horizontal="right" vertical="top" wrapText="1"/>
    </xf>
    <xf numFmtId="0" fontId="4" fillId="0" borderId="26" xfId="0" quotePrefix="1" applyFont="1" applyBorder="1" applyAlignment="1">
      <alignment vertical="top" wrapText="1"/>
    </xf>
    <xf numFmtId="3" fontId="4" fillId="0" borderId="0" xfId="2" applyNumberFormat="1" applyFont="1"/>
    <xf numFmtId="0" fontId="5" fillId="0" borderId="11" xfId="0" applyFont="1" applyBorder="1" applyAlignment="1">
      <alignment vertical="top" wrapText="1"/>
    </xf>
    <xf numFmtId="0" fontId="5" fillId="0" borderId="23" xfId="0" applyFont="1" applyBorder="1" applyAlignment="1">
      <alignment vertical="top" wrapText="1"/>
    </xf>
    <xf numFmtId="0" fontId="5" fillId="0" borderId="27" xfId="0" applyFont="1" applyBorder="1" applyAlignment="1">
      <alignment vertical="top" wrapText="1"/>
    </xf>
    <xf numFmtId="0" fontId="5" fillId="0" borderId="36" xfId="0" applyFont="1" applyBorder="1" applyAlignment="1">
      <alignment vertical="top" wrapText="1"/>
    </xf>
    <xf numFmtId="0" fontId="5" fillId="0" borderId="0" xfId="2" applyFont="1" applyAlignment="1">
      <alignment wrapText="1"/>
    </xf>
    <xf numFmtId="0" fontId="5" fillId="0" borderId="0" xfId="2" quotePrefix="1" applyFont="1"/>
    <xf numFmtId="0" fontId="5" fillId="0" borderId="0" xfId="2" quotePrefix="1" applyFont="1" applyAlignment="1">
      <alignment vertical="center"/>
    </xf>
    <xf numFmtId="0" fontId="5" fillId="0" borderId="32" xfId="2" applyFont="1" applyBorder="1" applyAlignment="1">
      <alignment wrapText="1"/>
    </xf>
    <xf numFmtId="0" fontId="4" fillId="0" borderId="0" xfId="2" applyFont="1" applyAlignment="1">
      <alignment wrapText="1"/>
    </xf>
    <xf numFmtId="165" fontId="5" fillId="2" borderId="0" xfId="0" applyNumberFormat="1" applyFont="1" applyFill="1"/>
    <xf numFmtId="165" fontId="5" fillId="2" borderId="32" xfId="0" applyNumberFormat="1" applyFont="1" applyFill="1" applyBorder="1"/>
    <xf numFmtId="165" fontId="4" fillId="0" borderId="0" xfId="2" applyNumberFormat="1" applyFont="1"/>
    <xf numFmtId="165" fontId="5" fillId="0" borderId="0" xfId="2" applyNumberFormat="1" applyFont="1"/>
    <xf numFmtId="166" fontId="5" fillId="0" borderId="32" xfId="3" applyNumberFormat="1" applyFont="1" applyBorder="1"/>
    <xf numFmtId="166" fontId="4" fillId="0" borderId="0" xfId="3" applyNumberFormat="1" applyFont="1" applyBorder="1"/>
    <xf numFmtId="3" fontId="4" fillId="0" borderId="20" xfId="0" applyNumberFormat="1" applyFont="1" applyBorder="1" applyAlignment="1">
      <alignment horizontal="right" vertical="top" wrapText="1"/>
    </xf>
    <xf numFmtId="0" fontId="7" fillId="0" borderId="0" xfId="0" applyFont="1"/>
    <xf numFmtId="0" fontId="8" fillId="0" borderId="0" xfId="0" applyFont="1"/>
    <xf numFmtId="0" fontId="8" fillId="0" borderId="0" xfId="0" applyFont="1" applyAlignment="1">
      <alignment horizontal="center"/>
    </xf>
    <xf numFmtId="164" fontId="5" fillId="0" borderId="0" xfId="0" applyNumberFormat="1" applyFont="1"/>
    <xf numFmtId="165" fontId="5" fillId="0" borderId="0" xfId="0" applyNumberFormat="1" applyFont="1"/>
    <xf numFmtId="3" fontId="4" fillId="0" borderId="0" xfId="0" applyNumberFormat="1" applyFont="1"/>
    <xf numFmtId="4" fontId="5" fillId="0" borderId="0" xfId="0" applyNumberFormat="1" applyFont="1"/>
    <xf numFmtId="0" fontId="4" fillId="0" borderId="0" xfId="2" quotePrefix="1" applyFont="1"/>
    <xf numFmtId="0" fontId="3" fillId="0" borderId="0" xfId="0" applyFont="1" applyAlignment="1">
      <alignment vertical="center" wrapText="1"/>
    </xf>
    <xf numFmtId="0" fontId="4" fillId="3" borderId="38" xfId="0" applyFont="1" applyFill="1" applyBorder="1" applyAlignment="1">
      <alignment horizontal="center" vertical="top" wrapText="1"/>
    </xf>
    <xf numFmtId="0" fontId="5" fillId="0" borderId="44" xfId="0" applyFont="1" applyBorder="1"/>
    <xf numFmtId="0" fontId="5" fillId="0" borderId="45" xfId="0" applyFont="1" applyBorder="1"/>
    <xf numFmtId="0" fontId="5" fillId="0" borderId="5" xfId="0" applyFont="1" applyBorder="1"/>
    <xf numFmtId="0" fontId="5" fillId="0" borderId="0" xfId="0" applyFont="1" applyBorder="1"/>
    <xf numFmtId="10" fontId="5" fillId="0" borderId="1" xfId="0" applyNumberFormat="1" applyFont="1" applyBorder="1"/>
    <xf numFmtId="0" fontId="4" fillId="0" borderId="5" xfId="0" applyFont="1" applyBorder="1"/>
    <xf numFmtId="0" fontId="8" fillId="0" borderId="0" xfId="0" applyFont="1" applyBorder="1"/>
    <xf numFmtId="0" fontId="8" fillId="0" borderId="1" xfId="0" applyFont="1" applyBorder="1" applyAlignment="1">
      <alignment horizontal="center"/>
    </xf>
    <xf numFmtId="164" fontId="5" fillId="2" borderId="1" xfId="0" applyNumberFormat="1" applyFont="1" applyFill="1" applyBorder="1"/>
    <xf numFmtId="164" fontId="5" fillId="0" borderId="1" xfId="0" applyNumberFormat="1" applyFont="1" applyBorder="1"/>
    <xf numFmtId="0" fontId="4" fillId="0" borderId="0" xfId="0" applyFont="1" applyBorder="1"/>
    <xf numFmtId="164" fontId="4" fillId="0" borderId="1" xfId="0" applyNumberFormat="1" applyFont="1" applyBorder="1"/>
    <xf numFmtId="0" fontId="8" fillId="0" borderId="1" xfId="0" applyFont="1" applyBorder="1"/>
    <xf numFmtId="0" fontId="5" fillId="0" borderId="46" xfId="0" applyFont="1" applyBorder="1"/>
    <xf numFmtId="0" fontId="4" fillId="0" borderId="44" xfId="0" applyFont="1" applyBorder="1"/>
    <xf numFmtId="0" fontId="4" fillId="0" borderId="45" xfId="0" applyFont="1" applyBorder="1"/>
    <xf numFmtId="164" fontId="4" fillId="0" borderId="46" xfId="0" applyNumberFormat="1" applyFont="1" applyBorder="1"/>
    <xf numFmtId="0" fontId="4" fillId="0" borderId="7" xfId="0" applyFont="1" applyBorder="1"/>
    <xf numFmtId="0" fontId="4" fillId="0" borderId="16" xfId="0" applyFont="1" applyBorder="1"/>
    <xf numFmtId="164" fontId="4" fillId="0" borderId="8" xfId="0" applyNumberFormat="1" applyFont="1" applyBorder="1"/>
    <xf numFmtId="3" fontId="5" fillId="2" borderId="46" xfId="0" applyNumberFormat="1" applyFont="1" applyFill="1" applyBorder="1"/>
    <xf numFmtId="3" fontId="5" fillId="2" borderId="1" xfId="0" applyNumberFormat="1" applyFont="1" applyFill="1" applyBorder="1"/>
    <xf numFmtId="4" fontId="5" fillId="2" borderId="1" xfId="0" applyNumberFormat="1" applyFont="1" applyFill="1" applyBorder="1"/>
  </cellXfs>
  <cellStyles count="4">
    <cellStyle name="Normal_Sheet" xfId="1" xr:uid="{00000000-0005-0000-0000-000000000000}"/>
    <cellStyle name="Standard" xfId="0" builtinId="0"/>
    <cellStyle name="Standard_Unternehmensbewertung (vereinfachte Fassung)III" xfId="2" xr:uid="{00000000-0005-0000-0000-00000200000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14"/>
  <sheetViews>
    <sheetView workbookViewId="0">
      <selection activeCell="B9" sqref="B9"/>
    </sheetView>
  </sheetViews>
  <sheetFormatPr baseColWidth="10" defaultColWidth="13.33203125" defaultRowHeight="14.4" x14ac:dyDescent="0.3"/>
  <cols>
    <col min="1" max="1" width="30" style="44" customWidth="1"/>
    <col min="2" max="5" width="20.109375" style="44" customWidth="1"/>
    <col min="6" max="16384" width="13.33203125" style="44"/>
  </cols>
  <sheetData>
    <row r="3" spans="1:5" ht="43.2" x14ac:dyDescent="0.3">
      <c r="A3" s="1" t="s">
        <v>21</v>
      </c>
      <c r="B3" s="2" t="s">
        <v>22</v>
      </c>
      <c r="C3" s="2" t="s">
        <v>1</v>
      </c>
      <c r="D3" s="2" t="s">
        <v>23</v>
      </c>
      <c r="E3" s="2" t="s">
        <v>2</v>
      </c>
    </row>
    <row r="4" spans="1:5" x14ac:dyDescent="0.3">
      <c r="A4" s="3"/>
      <c r="B4" s="3" t="s">
        <v>3</v>
      </c>
      <c r="C4" s="3" t="s">
        <v>3</v>
      </c>
      <c r="D4" s="3" t="s">
        <v>3</v>
      </c>
      <c r="E4" s="4" t="s">
        <v>3</v>
      </c>
    </row>
    <row r="5" spans="1:5" ht="15.75" customHeight="1" x14ac:dyDescent="0.3">
      <c r="A5" s="5" t="s">
        <v>4</v>
      </c>
      <c r="B5" s="6">
        <v>10000</v>
      </c>
      <c r="C5" s="7">
        <v>3000</v>
      </c>
      <c r="D5" s="6">
        <v>4500</v>
      </c>
      <c r="E5" s="8">
        <v>2500</v>
      </c>
    </row>
    <row r="6" spans="1:5" ht="15.75" customHeight="1" x14ac:dyDescent="0.3">
      <c r="A6" s="5" t="s">
        <v>5</v>
      </c>
      <c r="B6" s="6">
        <v>20000</v>
      </c>
      <c r="C6" s="7">
        <v>9000</v>
      </c>
      <c r="D6" s="6">
        <v>12000</v>
      </c>
      <c r="E6" s="8">
        <v>10000</v>
      </c>
    </row>
    <row r="7" spans="1:5" ht="15.75" customHeight="1" x14ac:dyDescent="0.3">
      <c r="A7" s="5" t="s">
        <v>6</v>
      </c>
      <c r="B7" s="6">
        <v>17000</v>
      </c>
      <c r="C7" s="6">
        <v>15000</v>
      </c>
      <c r="D7" s="6">
        <v>17000</v>
      </c>
      <c r="E7" s="8">
        <v>15000</v>
      </c>
    </row>
    <row r="8" spans="1:5" ht="15.75" customHeight="1" x14ac:dyDescent="0.3">
      <c r="A8" s="5" t="s">
        <v>7</v>
      </c>
      <c r="B8" s="6" t="s">
        <v>8</v>
      </c>
      <c r="C8" s="7">
        <v>2500</v>
      </c>
      <c r="D8" s="6">
        <v>2500</v>
      </c>
      <c r="E8" s="8">
        <v>2500</v>
      </c>
    </row>
    <row r="9" spans="1:5" s="49" customFormat="1" ht="15.75" customHeight="1" x14ac:dyDescent="0.3">
      <c r="A9" s="18" t="s">
        <v>24</v>
      </c>
      <c r="B9" s="21"/>
      <c r="C9" s="22">
        <v>-16000</v>
      </c>
      <c r="D9" s="21">
        <f>C9</f>
        <v>-16000</v>
      </c>
      <c r="E9" s="23">
        <f>C9</f>
        <v>-16000</v>
      </c>
    </row>
    <row r="10" spans="1:5" ht="15.75" customHeight="1" x14ac:dyDescent="0.3">
      <c r="A10" s="24" t="s">
        <v>9</v>
      </c>
      <c r="B10" s="19"/>
      <c r="C10" s="25">
        <f>SUM(C5:C9)</f>
        <v>13500</v>
      </c>
      <c r="D10" s="19"/>
      <c r="E10" s="20"/>
    </row>
    <row r="11" spans="1:5" ht="15" customHeight="1" x14ac:dyDescent="0.3">
      <c r="A11" s="12" t="s">
        <v>10</v>
      </c>
      <c r="B11" s="9"/>
      <c r="C11" s="10"/>
      <c r="D11" s="13">
        <f>SUM(D5:D9)</f>
        <v>20000</v>
      </c>
      <c r="E11" s="11"/>
    </row>
    <row r="12" spans="1:5" x14ac:dyDescent="0.3">
      <c r="A12" s="14" t="s">
        <v>11</v>
      </c>
      <c r="B12" s="15"/>
      <c r="C12" s="16"/>
      <c r="D12" s="15"/>
      <c r="E12" s="17">
        <f>SUM(E5:E9)</f>
        <v>14000</v>
      </c>
    </row>
    <row r="13" spans="1:5" x14ac:dyDescent="0.3">
      <c r="B13" s="50"/>
      <c r="C13" s="50"/>
      <c r="D13" s="50"/>
      <c r="E13" s="50"/>
    </row>
    <row r="14" spans="1:5" x14ac:dyDescent="0.3">
      <c r="A14" s="48"/>
      <c r="B14" s="44" t="str">
        <f>"=Eingabefelder"</f>
        <v>=Eingabefelder</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workbookViewId="0">
      <selection activeCell="B23" sqref="B23"/>
    </sheetView>
  </sheetViews>
  <sheetFormatPr baseColWidth="10" defaultColWidth="13.33203125" defaultRowHeight="14.4" x14ac:dyDescent="0.3"/>
  <cols>
    <col min="1" max="1" width="5.109375" style="44" customWidth="1"/>
    <col min="2" max="2" width="52.33203125" style="44" customWidth="1"/>
    <col min="3" max="3" width="13.77734375" style="44" bestFit="1" customWidth="1"/>
    <col min="4" max="4" width="13.33203125" style="44"/>
    <col min="5" max="5" width="13.77734375" style="44" bestFit="1" customWidth="1"/>
    <col min="6" max="6" width="13.33203125" style="44"/>
    <col min="7" max="7" width="13.33203125" style="44" customWidth="1"/>
    <col min="8" max="16384" width="13.33203125" style="44"/>
  </cols>
  <sheetData>
    <row r="1" spans="1:13" x14ac:dyDescent="0.3">
      <c r="A1" s="39" t="s">
        <v>29</v>
      </c>
    </row>
    <row r="2" spans="1:13" ht="15" thickBot="1" x14ac:dyDescent="0.35"/>
    <row r="3" spans="1:13" x14ac:dyDescent="0.3">
      <c r="A3" s="26"/>
      <c r="B3" s="41" t="s">
        <v>13</v>
      </c>
      <c r="C3" s="27" t="s">
        <v>56</v>
      </c>
      <c r="D3" s="42" t="s">
        <v>55</v>
      </c>
      <c r="E3" s="42" t="s">
        <v>54</v>
      </c>
      <c r="F3" s="99" t="s">
        <v>51</v>
      </c>
      <c r="G3" s="42" t="s">
        <v>52</v>
      </c>
      <c r="H3" s="28" t="s">
        <v>53</v>
      </c>
    </row>
    <row r="4" spans="1:13" ht="15" thickBot="1" x14ac:dyDescent="0.35">
      <c r="A4" s="29"/>
      <c r="B4" s="30"/>
      <c r="C4" s="31" t="s">
        <v>14</v>
      </c>
      <c r="D4" s="43" t="s">
        <v>14</v>
      </c>
      <c r="E4" s="43" t="s">
        <v>14</v>
      </c>
      <c r="F4" s="43" t="s">
        <v>14</v>
      </c>
      <c r="G4" s="43" t="s">
        <v>14</v>
      </c>
      <c r="H4" s="32" t="s">
        <v>14</v>
      </c>
    </row>
    <row r="5" spans="1:13" ht="17.25" customHeight="1" x14ac:dyDescent="0.3">
      <c r="A5" s="33"/>
      <c r="B5" s="74" t="s">
        <v>0</v>
      </c>
      <c r="C5" s="51">
        <v>80000</v>
      </c>
      <c r="D5" s="52">
        <v>85000</v>
      </c>
      <c r="E5" s="52">
        <v>90000</v>
      </c>
      <c r="F5" s="52">
        <v>75000</v>
      </c>
      <c r="G5" s="52">
        <v>82000</v>
      </c>
      <c r="H5" s="53">
        <v>88000</v>
      </c>
    </row>
    <row r="6" spans="1:13" ht="17.25" customHeight="1" x14ac:dyDescent="0.3">
      <c r="A6" s="34" t="str">
        <f>"+"</f>
        <v>+</v>
      </c>
      <c r="B6" s="75" t="s">
        <v>20</v>
      </c>
      <c r="C6" s="54">
        <v>3900</v>
      </c>
      <c r="D6" s="55">
        <v>4200</v>
      </c>
      <c r="E6" s="55">
        <v>4500</v>
      </c>
      <c r="F6" s="55">
        <v>3500</v>
      </c>
      <c r="G6" s="55">
        <v>4000</v>
      </c>
      <c r="H6" s="56">
        <v>4400</v>
      </c>
    </row>
    <row r="7" spans="1:13" ht="17.25" customHeight="1" thickBot="1" x14ac:dyDescent="0.35">
      <c r="A7" s="72"/>
      <c r="B7" s="76" t="s">
        <v>27</v>
      </c>
      <c r="C7" s="57">
        <v>400</v>
      </c>
      <c r="D7" s="58">
        <v>0</v>
      </c>
      <c r="E7" s="58">
        <v>0</v>
      </c>
      <c r="F7" s="58">
        <v>400</v>
      </c>
      <c r="G7" s="58">
        <v>-500</v>
      </c>
      <c r="H7" s="59">
        <v>-500</v>
      </c>
    </row>
    <row r="8" spans="1:13" ht="17.25" customHeight="1" thickBot="1" x14ac:dyDescent="0.35">
      <c r="A8" s="67" t="s">
        <v>17</v>
      </c>
      <c r="B8" s="68" t="s">
        <v>26</v>
      </c>
      <c r="C8" s="69">
        <f t="shared" ref="C8:H8" si="0">SUM(C5:C7)</f>
        <v>84300</v>
      </c>
      <c r="D8" s="70">
        <f t="shared" si="0"/>
        <v>89200</v>
      </c>
      <c r="E8" s="70">
        <f t="shared" si="0"/>
        <v>94500</v>
      </c>
      <c r="F8" s="70">
        <f t="shared" si="0"/>
        <v>78900</v>
      </c>
      <c r="G8" s="70">
        <f t="shared" si="0"/>
        <v>85500</v>
      </c>
      <c r="H8" s="71">
        <f t="shared" si="0"/>
        <v>91900</v>
      </c>
    </row>
    <row r="9" spans="1:13" ht="43.2" x14ac:dyDescent="0.3">
      <c r="A9" s="65" t="s">
        <v>15</v>
      </c>
      <c r="B9" s="74" t="s">
        <v>25</v>
      </c>
      <c r="C9" s="66">
        <v>-7000</v>
      </c>
      <c r="D9" s="52"/>
      <c r="E9" s="52">
        <v>-2200</v>
      </c>
      <c r="F9" s="52">
        <v>-3000</v>
      </c>
      <c r="G9" s="52"/>
      <c r="H9" s="53"/>
    </row>
    <row r="10" spans="1:13" ht="43.2" x14ac:dyDescent="0.3">
      <c r="A10" s="61" t="s">
        <v>16</v>
      </c>
      <c r="B10" s="77" t="s">
        <v>28</v>
      </c>
      <c r="C10" s="62">
        <v>500</v>
      </c>
      <c r="D10" s="63"/>
      <c r="E10" s="63">
        <v>1000</v>
      </c>
      <c r="F10" s="63">
        <v>500</v>
      </c>
      <c r="G10" s="63"/>
      <c r="H10" s="64"/>
    </row>
    <row r="11" spans="1:13" ht="18.75" customHeight="1" thickBot="1" x14ac:dyDescent="0.35">
      <c r="A11" s="35" t="str">
        <f>"./."</f>
        <v>./.</v>
      </c>
      <c r="B11" s="76" t="s">
        <v>18</v>
      </c>
      <c r="C11" s="57">
        <v>-60000</v>
      </c>
      <c r="D11" s="57">
        <v>-60000</v>
      </c>
      <c r="E11" s="57">
        <v>-60000</v>
      </c>
      <c r="F11" s="57">
        <v>-60000</v>
      </c>
      <c r="G11" s="57">
        <v>-60000</v>
      </c>
      <c r="H11" s="57">
        <v>-60000</v>
      </c>
    </row>
    <row r="12" spans="1:13" ht="15" customHeight="1" thickBot="1" x14ac:dyDescent="0.35">
      <c r="A12" s="36" t="s">
        <v>17</v>
      </c>
      <c r="B12" s="37" t="s">
        <v>34</v>
      </c>
      <c r="C12" s="60">
        <f>SUM(C8:C11)</f>
        <v>17800</v>
      </c>
      <c r="D12" s="60">
        <f t="shared" ref="D12:H12" si="1">SUM(D8:D11)</f>
        <v>29200</v>
      </c>
      <c r="E12" s="60">
        <f t="shared" si="1"/>
        <v>33300</v>
      </c>
      <c r="F12" s="60">
        <f t="shared" si="1"/>
        <v>16400</v>
      </c>
      <c r="G12" s="60">
        <f t="shared" si="1"/>
        <v>25500</v>
      </c>
      <c r="H12" s="89">
        <f t="shared" si="1"/>
        <v>31900</v>
      </c>
    </row>
    <row r="13" spans="1:13" x14ac:dyDescent="0.3">
      <c r="A13" s="38"/>
      <c r="B13" s="38"/>
      <c r="C13" s="38"/>
      <c r="D13" s="38"/>
      <c r="E13" s="38"/>
    </row>
    <row r="14" spans="1:13" x14ac:dyDescent="0.3">
      <c r="A14" s="39" t="s">
        <v>30</v>
      </c>
      <c r="E14" s="73">
        <f>AVERAGE(C12:H12)</f>
        <v>25683.333333333332</v>
      </c>
      <c r="F14" s="47" t="s">
        <v>14</v>
      </c>
    </row>
    <row r="16" spans="1:13" x14ac:dyDescent="0.3">
      <c r="A16" s="39" t="s">
        <v>31</v>
      </c>
      <c r="B16" s="38"/>
      <c r="C16" s="38"/>
      <c r="D16" s="38"/>
      <c r="E16" s="38"/>
      <c r="F16" s="38"/>
      <c r="G16" s="38"/>
      <c r="H16" s="38"/>
      <c r="I16" s="38"/>
      <c r="J16" s="38"/>
      <c r="K16" s="38"/>
      <c r="L16" s="38"/>
      <c r="M16" s="38"/>
    </row>
    <row r="17" spans="1:13" ht="9.75" customHeight="1" x14ac:dyDescent="0.3">
      <c r="A17" s="39"/>
      <c r="B17" s="38"/>
      <c r="C17" s="38"/>
      <c r="D17" s="38"/>
      <c r="E17" s="38"/>
      <c r="F17" s="38"/>
      <c r="G17" s="38"/>
      <c r="H17" s="38"/>
      <c r="I17" s="38"/>
      <c r="J17" s="38"/>
      <c r="K17" s="38"/>
      <c r="L17" s="38"/>
      <c r="M17" s="38"/>
    </row>
    <row r="18" spans="1:13" x14ac:dyDescent="0.3">
      <c r="B18" s="44" t="s">
        <v>32</v>
      </c>
      <c r="C18" s="83">
        <v>2.5000000000000001E-2</v>
      </c>
      <c r="D18" s="38"/>
      <c r="E18" s="40"/>
      <c r="F18" s="38"/>
      <c r="G18" s="38"/>
      <c r="H18" s="38"/>
      <c r="I18" s="38"/>
      <c r="J18" s="38"/>
      <c r="K18" s="38"/>
      <c r="L18" s="38"/>
    </row>
    <row r="19" spans="1:13" ht="28.8" x14ac:dyDescent="0.3">
      <c r="A19" s="80" t="s">
        <v>16</v>
      </c>
      <c r="B19" s="78" t="s">
        <v>33</v>
      </c>
      <c r="C19" s="83">
        <v>6.5000000000000002E-2</v>
      </c>
      <c r="D19" s="38"/>
      <c r="E19" s="38"/>
      <c r="F19" s="38"/>
      <c r="G19" s="38"/>
      <c r="H19" s="38"/>
      <c r="I19" s="38"/>
      <c r="J19" s="38"/>
      <c r="K19" s="38"/>
      <c r="L19" s="38"/>
    </row>
    <row r="20" spans="1:13" ht="28.8" x14ac:dyDescent="0.3">
      <c r="A20" s="80" t="s">
        <v>16</v>
      </c>
      <c r="B20" s="81" t="s">
        <v>35</v>
      </c>
      <c r="C20" s="84">
        <v>0.08</v>
      </c>
      <c r="D20" s="38"/>
      <c r="E20" s="38"/>
      <c r="F20" s="38"/>
      <c r="G20" s="38"/>
      <c r="H20" s="38"/>
      <c r="I20" s="38"/>
      <c r="J20" s="38"/>
      <c r="K20" s="38"/>
      <c r="L20" s="38"/>
    </row>
    <row r="21" spans="1:13" x14ac:dyDescent="0.3">
      <c r="A21" s="79" t="s">
        <v>17</v>
      </c>
      <c r="B21" s="82" t="s">
        <v>19</v>
      </c>
      <c r="C21" s="85">
        <f>SUM(C18:C20)</f>
        <v>0.16999999999999998</v>
      </c>
      <c r="E21" s="38"/>
      <c r="F21" s="45"/>
      <c r="G21" s="38"/>
      <c r="H21" s="38"/>
      <c r="I21" s="38"/>
      <c r="J21" s="38"/>
      <c r="K21" s="38"/>
      <c r="L21" s="38"/>
      <c r="M21" s="38"/>
    </row>
    <row r="23" spans="1:13" x14ac:dyDescent="0.3">
      <c r="A23" s="39" t="s">
        <v>36</v>
      </c>
      <c r="C23" s="87">
        <f>+E14</f>
        <v>25683.333333333332</v>
      </c>
      <c r="D23" s="79" t="s">
        <v>17</v>
      </c>
      <c r="E23" s="88">
        <f>+C23/C24</f>
        <v>151078.43137254904</v>
      </c>
    </row>
    <row r="24" spans="1:13" x14ac:dyDescent="0.3">
      <c r="A24" s="39"/>
      <c r="C24" s="86">
        <f>+C21</f>
        <v>0.16999999999999998</v>
      </c>
    </row>
    <row r="25" spans="1:13" x14ac:dyDescent="0.3">
      <c r="A25" s="39"/>
    </row>
    <row r="26" spans="1:13" x14ac:dyDescent="0.3">
      <c r="A26" s="39"/>
    </row>
    <row r="28" spans="1:13" x14ac:dyDescent="0.3">
      <c r="A28" s="48"/>
      <c r="B28" s="44" t="str">
        <f>"=Eingabefelder"</f>
        <v>=Eingabefelder</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tabSelected="1" workbookViewId="0">
      <selection activeCell="D25" sqref="D25"/>
    </sheetView>
  </sheetViews>
  <sheetFormatPr baseColWidth="10" defaultColWidth="13.33203125" defaultRowHeight="14.4" x14ac:dyDescent="0.3"/>
  <cols>
    <col min="1" max="1" width="3.77734375" style="44" customWidth="1"/>
    <col min="2" max="2" width="82.6640625" style="44" customWidth="1"/>
    <col min="3" max="3" width="2.44140625" style="44" customWidth="1"/>
    <col min="4" max="4" width="18.77734375" style="44" customWidth="1"/>
    <col min="5" max="5" width="10.5546875" style="44" customWidth="1"/>
    <col min="6" max="6" width="18" style="44" customWidth="1"/>
    <col min="7" max="7" width="10.6640625" style="44" customWidth="1"/>
    <col min="8" max="8" width="4.33203125" style="44" customWidth="1"/>
    <col min="9" max="9" width="14.109375" style="44" customWidth="1"/>
    <col min="10" max="10" width="8.109375" style="44" customWidth="1"/>
    <col min="11" max="16384" width="13.33203125" style="44"/>
  </cols>
  <sheetData>
    <row r="1" spans="1:10" ht="14.25" customHeight="1" x14ac:dyDescent="0.3"/>
    <row r="2" spans="1:10" ht="12.75" customHeight="1" x14ac:dyDescent="0.3">
      <c r="A2" s="90"/>
      <c r="B2" s="47" t="s">
        <v>49</v>
      </c>
      <c r="C2" s="91"/>
      <c r="D2" s="92" t="s">
        <v>57</v>
      </c>
      <c r="E2" s="91"/>
      <c r="F2" s="91"/>
      <c r="G2" s="91"/>
      <c r="H2" s="91"/>
      <c r="I2" s="91"/>
      <c r="J2" s="91"/>
    </row>
    <row r="3" spans="1:10" ht="6.75" customHeight="1" x14ac:dyDescent="0.3">
      <c r="B3" s="38"/>
      <c r="C3" s="38"/>
      <c r="D3" s="93"/>
      <c r="E3" s="38"/>
      <c r="F3" s="38"/>
      <c r="G3" s="38"/>
      <c r="H3" s="38"/>
      <c r="I3" s="46"/>
      <c r="J3" s="38"/>
    </row>
    <row r="4" spans="1:10" ht="12.75" customHeight="1" x14ac:dyDescent="0.3">
      <c r="B4" s="100" t="s">
        <v>12</v>
      </c>
      <c r="C4" s="101"/>
      <c r="D4" s="120">
        <v>-150000</v>
      </c>
      <c r="E4" s="38"/>
      <c r="F4" s="38"/>
      <c r="G4" s="38"/>
      <c r="H4" s="38"/>
      <c r="I4" s="45"/>
      <c r="J4" s="38"/>
    </row>
    <row r="5" spans="1:10" ht="12.75" customHeight="1" x14ac:dyDescent="0.3">
      <c r="A5" s="79" t="s">
        <v>16</v>
      </c>
      <c r="B5" s="102" t="s">
        <v>37</v>
      </c>
      <c r="C5" s="103"/>
      <c r="D5" s="121">
        <v>-50000</v>
      </c>
      <c r="E5" s="38"/>
      <c r="F5" s="38"/>
      <c r="G5" s="38"/>
      <c r="H5" s="38"/>
      <c r="I5" s="45"/>
      <c r="J5" s="38"/>
    </row>
    <row r="6" spans="1:10" ht="15" customHeight="1" x14ac:dyDescent="0.3">
      <c r="A6" s="44" t="s">
        <v>15</v>
      </c>
      <c r="B6" s="102" t="s">
        <v>38</v>
      </c>
      <c r="C6" s="103"/>
      <c r="D6" s="121">
        <v>10000</v>
      </c>
      <c r="E6" s="38"/>
      <c r="F6" s="38"/>
      <c r="G6" s="38"/>
      <c r="H6" s="38"/>
      <c r="I6" s="45"/>
      <c r="J6" s="38"/>
    </row>
    <row r="7" spans="1:10" x14ac:dyDescent="0.3">
      <c r="A7" s="79" t="s">
        <v>17</v>
      </c>
      <c r="B7" s="100" t="s">
        <v>39</v>
      </c>
      <c r="C7" s="101"/>
      <c r="D7" s="113">
        <f>SUM(D4:D6)</f>
        <v>-190000</v>
      </c>
      <c r="E7" s="38"/>
      <c r="F7" s="38"/>
      <c r="G7" s="38"/>
      <c r="H7" s="38"/>
      <c r="I7" s="45"/>
      <c r="J7" s="38"/>
    </row>
    <row r="8" spans="1:10" x14ac:dyDescent="0.3">
      <c r="B8" s="102"/>
      <c r="C8" s="103"/>
      <c r="D8" s="104"/>
      <c r="E8" s="38"/>
      <c r="F8" s="38"/>
      <c r="G8" s="38"/>
      <c r="H8" s="38"/>
      <c r="I8" s="94"/>
      <c r="J8" s="38"/>
    </row>
    <row r="9" spans="1:10" x14ac:dyDescent="0.3">
      <c r="B9" s="102"/>
      <c r="C9" s="103"/>
      <c r="D9" s="104"/>
      <c r="E9" s="38"/>
      <c r="F9" s="38"/>
      <c r="G9" s="38"/>
      <c r="H9" s="38"/>
      <c r="I9" s="94"/>
      <c r="J9" s="38"/>
    </row>
    <row r="10" spans="1:10" x14ac:dyDescent="0.3">
      <c r="B10" s="105" t="s">
        <v>40</v>
      </c>
      <c r="C10" s="106"/>
      <c r="D10" s="107" t="s">
        <v>57</v>
      </c>
      <c r="E10" s="91"/>
      <c r="F10" s="91"/>
      <c r="G10" s="91"/>
      <c r="H10" s="91"/>
      <c r="I10" s="45"/>
      <c r="J10" s="91"/>
    </row>
    <row r="11" spans="1:10" x14ac:dyDescent="0.3">
      <c r="B11" s="102" t="s">
        <v>42</v>
      </c>
      <c r="C11" s="103"/>
      <c r="D11" s="108">
        <v>74000</v>
      </c>
      <c r="E11" s="38"/>
      <c r="F11" s="38"/>
      <c r="G11" s="38"/>
      <c r="H11" s="38"/>
      <c r="I11" s="45"/>
      <c r="J11" s="38"/>
    </row>
    <row r="12" spans="1:10" x14ac:dyDescent="0.3">
      <c r="A12" s="44" t="s">
        <v>43</v>
      </c>
      <c r="B12" s="102" t="s">
        <v>44</v>
      </c>
      <c r="C12" s="103"/>
      <c r="D12" s="108">
        <v>9.1</v>
      </c>
      <c r="E12" s="38"/>
      <c r="F12" s="38"/>
      <c r="G12" s="38"/>
      <c r="H12" s="38"/>
      <c r="I12" s="38"/>
      <c r="J12" s="38"/>
    </row>
    <row r="13" spans="1:10" x14ac:dyDescent="0.3">
      <c r="A13" s="97" t="s">
        <v>17</v>
      </c>
      <c r="B13" s="102" t="s">
        <v>48</v>
      </c>
      <c r="C13" s="103"/>
      <c r="D13" s="109">
        <f>D11*D12</f>
        <v>673400</v>
      </c>
      <c r="E13" s="38"/>
      <c r="F13" s="38"/>
      <c r="G13" s="38"/>
      <c r="H13" s="38"/>
      <c r="I13" s="45"/>
      <c r="J13" s="38"/>
    </row>
    <row r="14" spans="1:10" x14ac:dyDescent="0.3">
      <c r="A14" s="44" t="s">
        <v>15</v>
      </c>
      <c r="B14" s="102" t="s">
        <v>39</v>
      </c>
      <c r="C14" s="103"/>
      <c r="D14" s="109">
        <f>D7</f>
        <v>-190000</v>
      </c>
      <c r="E14" s="38"/>
      <c r="F14" s="38"/>
      <c r="G14" s="38"/>
      <c r="H14" s="38"/>
      <c r="I14" s="45"/>
      <c r="J14" s="38"/>
    </row>
    <row r="15" spans="1:10" s="47" customFormat="1" x14ac:dyDescent="0.3">
      <c r="A15" s="97" t="s">
        <v>17</v>
      </c>
      <c r="B15" s="114" t="s">
        <v>45</v>
      </c>
      <c r="C15" s="115"/>
      <c r="D15" s="116">
        <f>SUM(D13:D14)</f>
        <v>483400</v>
      </c>
      <c r="E15" s="39"/>
      <c r="F15" s="39"/>
      <c r="G15" s="39"/>
      <c r="H15" s="39"/>
      <c r="I15" s="95"/>
      <c r="J15" s="39"/>
    </row>
    <row r="16" spans="1:10" s="47" customFormat="1" x14ac:dyDescent="0.3">
      <c r="B16" s="105"/>
      <c r="C16" s="110"/>
      <c r="D16" s="111"/>
      <c r="E16" s="39"/>
      <c r="F16" s="39"/>
      <c r="G16" s="39"/>
      <c r="H16" s="39"/>
      <c r="I16" s="95"/>
      <c r="J16" s="39"/>
    </row>
    <row r="17" spans="1:10" s="47" customFormat="1" x14ac:dyDescent="0.3">
      <c r="B17" s="105"/>
      <c r="C17" s="110"/>
      <c r="D17" s="111"/>
      <c r="E17" s="39"/>
      <c r="F17" s="39"/>
      <c r="G17" s="39"/>
      <c r="H17" s="39"/>
      <c r="I17" s="95"/>
      <c r="J17" s="39"/>
    </row>
    <row r="18" spans="1:10" x14ac:dyDescent="0.3">
      <c r="B18" s="105" t="s">
        <v>41</v>
      </c>
      <c r="C18" s="106"/>
      <c r="D18" s="112"/>
      <c r="E18" s="91"/>
      <c r="F18" s="91"/>
      <c r="G18" s="91"/>
      <c r="H18" s="91"/>
      <c r="I18" s="45"/>
      <c r="J18" s="91"/>
    </row>
    <row r="19" spans="1:10" x14ac:dyDescent="0.3">
      <c r="B19" s="102" t="s">
        <v>46</v>
      </c>
      <c r="C19" s="103"/>
      <c r="D19" s="108">
        <v>861800</v>
      </c>
      <c r="E19" s="38"/>
      <c r="F19" s="38"/>
      <c r="G19" s="38"/>
      <c r="H19" s="38"/>
      <c r="I19" s="45"/>
      <c r="J19" s="38"/>
    </row>
    <row r="20" spans="1:10" x14ac:dyDescent="0.3">
      <c r="A20" s="44" t="s">
        <v>43</v>
      </c>
      <c r="B20" s="102" t="s">
        <v>47</v>
      </c>
      <c r="C20" s="103"/>
      <c r="D20" s="122">
        <v>0.96</v>
      </c>
      <c r="E20" s="38"/>
      <c r="F20" s="38"/>
      <c r="G20" s="38"/>
      <c r="H20" s="38"/>
      <c r="I20" s="96"/>
      <c r="J20" s="38"/>
    </row>
    <row r="21" spans="1:10" x14ac:dyDescent="0.3">
      <c r="A21" s="97" t="s">
        <v>17</v>
      </c>
      <c r="B21" s="102" t="s">
        <v>48</v>
      </c>
      <c r="C21" s="103"/>
      <c r="D21" s="109">
        <f>D19*D20</f>
        <v>827328</v>
      </c>
      <c r="E21" s="38"/>
      <c r="F21" s="38"/>
      <c r="G21" s="38"/>
      <c r="H21" s="38"/>
      <c r="I21" s="45"/>
      <c r="J21" s="38"/>
    </row>
    <row r="22" spans="1:10" x14ac:dyDescent="0.3">
      <c r="A22" s="44" t="s">
        <v>15</v>
      </c>
      <c r="B22" s="102" t="s">
        <v>39</v>
      </c>
      <c r="C22" s="103"/>
      <c r="D22" s="109">
        <f>D7</f>
        <v>-190000</v>
      </c>
      <c r="E22" s="38"/>
      <c r="F22" s="38"/>
      <c r="G22" s="38"/>
      <c r="H22" s="38"/>
      <c r="I22" s="46"/>
      <c r="J22" s="38"/>
    </row>
    <row r="23" spans="1:10" s="47" customFormat="1" x14ac:dyDescent="0.3">
      <c r="A23" s="97" t="s">
        <v>17</v>
      </c>
      <c r="B23" s="117" t="s">
        <v>45</v>
      </c>
      <c r="C23" s="118"/>
      <c r="D23" s="119">
        <f>D21+D22</f>
        <v>637328</v>
      </c>
      <c r="E23" s="39"/>
      <c r="F23" s="39"/>
      <c r="G23" s="39"/>
      <c r="H23" s="39"/>
      <c r="I23" s="73"/>
      <c r="J23" s="39"/>
    </row>
    <row r="25" spans="1:10" x14ac:dyDescent="0.3">
      <c r="A25" s="48"/>
      <c r="B25" s="44" t="str">
        <f>"= Eingabefelder"</f>
        <v>= Eingabefelder</v>
      </c>
    </row>
    <row r="28" spans="1:10" ht="84" x14ac:dyDescent="0.3">
      <c r="B28" s="98" t="s">
        <v>50</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Substanzwertmethode</vt:lpstr>
      <vt:lpstr>überschläg. Ertragswertberech.</vt:lpstr>
      <vt:lpstr>Multiplikatorenmethode</vt:lpstr>
      <vt:lpstr>Multiplikatorenmethode!_ftn1</vt:lpstr>
    </vt:vector>
  </TitlesOfParts>
  <Company>Deloitte &amp; Touche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Schäfer</dc:creator>
  <cp:lastModifiedBy>Kahr Andrea</cp:lastModifiedBy>
  <cp:lastPrinted>2006-08-11T13:10:13Z</cp:lastPrinted>
  <dcterms:created xsi:type="dcterms:W3CDTF">2004-06-23T13:43:26Z</dcterms:created>
  <dcterms:modified xsi:type="dcterms:W3CDTF">2024-11-06T15:17:21Z</dcterms:modified>
</cp:coreProperties>
</file>

<file path=docProps/custom.xml><?xml version="1.0" encoding="utf-8"?>
<Properties xmlns="http://schemas.openxmlformats.org/officeDocument/2006/custom-properties" xmlns:vt="http://schemas.openxmlformats.org/officeDocument/2006/docPropsVTypes"/>
</file>